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_Aug 2024\LSS GB_Aug 2024 Revision\LSS-GB-Classroom-Student Files\"/>
    </mc:Choice>
  </mc:AlternateContent>
  <xr:revisionPtr revIDLastSave="0" documentId="13_ncr:1_{81BB8F4B-D0C6-48B6-9952-DF8D8D493FE5}" xr6:coauthVersionLast="47" xr6:coauthVersionMax="47" xr10:uidLastSave="{00000000-0000-0000-0000-000000000000}"/>
  <bookViews>
    <workbookView xWindow="-120" yWindow="-120" windowWidth="20730" windowHeight="11040" tabRatio="744" activeTab="3" xr2:uid="{00000000-000D-0000-FFFF-FFFF00000000}"/>
  </bookViews>
  <sheets>
    <sheet name="% Defective" sheetId="17" r:id="rId1"/>
    <sheet name="Finite population sampling" sheetId="18" r:id="rId2"/>
    <sheet name="Pop. mean for quant. Y" sheetId="22" r:id="rId3"/>
    <sheet name="MSA" sheetId="19" r:id="rId4"/>
    <sheet name="Comparisons" sheetId="2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8" l="1"/>
  <c r="C4" i="17"/>
  <c r="C6" i="17" s="1"/>
  <c r="C11" i="20"/>
  <c r="B14" i="18"/>
  <c r="C10" i="20"/>
  <c r="C7" i="20" s="1"/>
  <c r="C9" i="22"/>
  <c r="C5" i="22" s="1"/>
  <c r="C18" i="20"/>
  <c r="C17" i="20"/>
  <c r="C5" i="19"/>
  <c r="C6" i="19"/>
  <c r="C7" i="19"/>
  <c r="C9" i="18" l="1"/>
  <c r="C19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
- Based on one-sided Clopper-Pearson method
- Goal Seek:  set C6 to the value in C5 by changing C2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B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
Based on the Normal approximation to the Hypergeometric distribution</t>
        </r>
      </text>
    </comment>
    <comment ref="B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
Goal Seek:  set F9 to the value in F7 by changing F10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B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
Sometimes calculated as a percentage of a preliminary estimate of the population mean</t>
        </r>
      </text>
    </comment>
    <comment ref="B5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 xml:space="preserve">
- Based on the sample size, standard deviation, confidence level, and t distribution
- Goal Seek:  set C5 to the value in C4 by changing C2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B6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 xml:space="preserve">
Example:  current state average minus desired future state average. 
</t>
        </r>
      </text>
    </comment>
    <comment ref="B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
- Difference to detect between populations A and B, in terms of average Y, based on the 
   sample size, standard deviation, confidence level, and t distribution
- Goal Seek:  set C7 to the value in C6 by changing C4</t>
        </r>
      </text>
    </comment>
    <comment ref="B1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 xml:space="preserve">
- Difference to detect between populations A and B, in terms of % defective.
- Example:  current state percentage minus desired future state percentage.</t>
        </r>
      </text>
    </comment>
    <comment ref="B19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 xml:space="preserve">
Based on the Normal approximation to the Binomial distribution</t>
        </r>
      </text>
    </comment>
  </commentList>
</comments>
</file>

<file path=xl/sharedStrings.xml><?xml version="1.0" encoding="utf-8"?>
<sst xmlns="http://schemas.openxmlformats.org/spreadsheetml/2006/main" count="43" uniqueCount="35">
  <si>
    <t>Population size</t>
  </si>
  <si>
    <t>Fraction defective in the sample</t>
  </si>
  <si>
    <t>% Confidence level</t>
  </si>
  <si>
    <t>Sample size (N)</t>
  </si>
  <si>
    <t xml:space="preserve">Number of items </t>
  </si>
  <si>
    <t>Number of appraisers</t>
  </si>
  <si>
    <t>Number of sessions</t>
  </si>
  <si>
    <t># Opportunities for appraiser self-agreement</t>
  </si>
  <si>
    <t>These should be at least 30 for quantitative, at least 60 for categorical.</t>
  </si>
  <si>
    <t># Opportunities for appraiser cross-agreement</t>
  </si>
  <si>
    <t>Total sample size</t>
  </si>
  <si>
    <t>Midpoint</t>
  </si>
  <si>
    <t>Sample standard deviation</t>
  </si>
  <si>
    <t>t-value</t>
  </si>
  <si>
    <t>% Defective - population A</t>
  </si>
  <si>
    <t>% Defective - population B</t>
  </si>
  <si>
    <t>Standard deviation of Y</t>
  </si>
  <si>
    <t>Sample size per population</t>
  </si>
  <si>
    <t>DTD</t>
  </si>
  <si>
    <t>z-value for the given confidence level</t>
  </si>
  <si>
    <t>Desired MOE for population % defective</t>
  </si>
  <si>
    <t>Guess for sample % defective</t>
  </si>
  <si>
    <t>Defectives in the sample</t>
  </si>
  <si>
    <t>z-value</t>
  </si>
  <si>
    <t xml:space="preserve"> </t>
  </si>
  <si>
    <t>Desired DTD</t>
  </si>
  <si>
    <t>Actual DTD</t>
  </si>
  <si>
    <t>Desired MOE for population mean</t>
  </si>
  <si>
    <t>Actual MOE for population mean</t>
  </si>
  <si>
    <t>Desired upper bound on population % defective</t>
  </si>
  <si>
    <t>Actual upper bound on population % defective</t>
  </si>
  <si>
    <t>Actual MOE for population % defective</t>
  </si>
  <si>
    <t>Finite population sampling</t>
  </si>
  <si>
    <t>Quantitative Y variable</t>
  </si>
  <si>
    <r>
      <t>Pass</t>
    </r>
    <r>
      <rPr>
        <b/>
        <sz val="14"/>
        <rFont val="Arial"/>
        <family val="2"/>
      </rPr>
      <t>/</t>
    </r>
    <r>
      <rPr>
        <b/>
        <sz val="14"/>
        <rFont val="Arial Narrow"/>
        <family val="2"/>
      </rPr>
      <t>fail Y variable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</si>
</sst>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"/>
  </numFmts>
  <fonts count="12" x14ac:knownFonts="1">
    <font>
      <sz val="10"/>
      <name val="Arial"/>
    </font>
    <font>
      <sz val="8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8"/>
      <color indexed="81"/>
      <name val="Tahoma"/>
      <family val="2"/>
    </font>
    <font>
      <sz val="12"/>
      <name val="Symbol"/>
      <family val="1"/>
      <charset val="2"/>
    </font>
    <font>
      <b/>
      <sz val="14"/>
      <name val="Arial Narrow"/>
      <family val="2"/>
    </font>
    <font>
      <sz val="12"/>
      <color indexed="22"/>
      <name val="Arial Narrow"/>
      <family val="2"/>
    </font>
    <font>
      <sz val="8"/>
      <name val="Arial"/>
      <family val="2"/>
    </font>
    <font>
      <sz val="12"/>
      <color indexed="8"/>
      <name val="Arial Narrow"/>
      <family val="2"/>
    </font>
    <font>
      <b/>
      <sz val="14"/>
      <name val="Arial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1" xfId="0" applyFont="1" applyFill="1" applyBorder="1" applyAlignment="1" applyProtection="1">
      <alignment vertical="center"/>
      <protection locked="0"/>
    </xf>
    <xf numFmtId="166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2" fillId="4" borderId="0" xfId="0" applyFont="1" applyFill="1"/>
    <xf numFmtId="0" fontId="2" fillId="0" borderId="0" xfId="0" applyFont="1"/>
    <xf numFmtId="0" fontId="2" fillId="0" borderId="1" xfId="0" applyFont="1" applyBorder="1" applyAlignment="1">
      <alignment horizontal="right" vertical="center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vertical="center"/>
    </xf>
    <xf numFmtId="0" fontId="2" fillId="3" borderId="2" xfId="0" applyFont="1" applyFill="1" applyBorder="1" applyAlignment="1">
      <alignment horizontal="right" vertical="center"/>
    </xf>
    <xf numFmtId="0" fontId="0" fillId="4" borderId="0" xfId="0" applyFill="1"/>
    <xf numFmtId="164" fontId="2" fillId="3" borderId="1" xfId="0" applyNumberFormat="1" applyFont="1" applyFill="1" applyBorder="1" applyAlignment="1">
      <alignment vertical="center"/>
    </xf>
    <xf numFmtId="0" fontId="9" fillId="2" borderId="1" xfId="0" applyFont="1" applyFill="1" applyBorder="1" applyProtection="1">
      <protection locked="0"/>
    </xf>
    <xf numFmtId="1" fontId="2" fillId="3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1" fontId="9" fillId="2" borderId="1" xfId="0" applyNumberFormat="1" applyFont="1" applyFill="1" applyBorder="1" applyProtection="1">
      <protection locked="0"/>
    </xf>
    <xf numFmtId="0" fontId="2" fillId="5" borderId="0" xfId="0" applyFont="1" applyFill="1" applyAlignment="1">
      <alignment vertical="center"/>
    </xf>
    <xf numFmtId="165" fontId="9" fillId="0" borderId="1" xfId="0" applyNumberFormat="1" applyFont="1" applyBorder="1"/>
    <xf numFmtId="1" fontId="2" fillId="2" borderId="1" xfId="0" applyNumberFormat="1" applyFont="1" applyFill="1" applyBorder="1" applyAlignment="1" applyProtection="1">
      <alignment vertical="center"/>
      <protection locked="0"/>
    </xf>
    <xf numFmtId="2" fontId="2" fillId="3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zoomScaleNormal="100" workbookViewId="0">
      <selection activeCell="C2" sqref="C2"/>
    </sheetView>
  </sheetViews>
  <sheetFormatPr defaultColWidth="8.85546875" defaultRowHeight="19.899999999999999" customHeight="1" x14ac:dyDescent="0.2"/>
  <cols>
    <col min="1" max="1" width="5.28515625" style="6" customWidth="1"/>
    <col min="2" max="2" width="43.28515625" style="6" bestFit="1" customWidth="1"/>
    <col min="3" max="3" width="9.140625" style="6" bestFit="1" customWidth="1"/>
    <col min="4" max="4" width="3.28515625" style="6" bestFit="1" customWidth="1"/>
    <col min="5" max="5" width="18" style="6" bestFit="1" customWidth="1"/>
    <col min="6" max="6" width="3.140625" style="6" customWidth="1"/>
    <col min="7" max="16384" width="8.85546875" style="6"/>
  </cols>
  <sheetData>
    <row r="1" spans="1:6" ht="19.899999999999999" customHeight="1" x14ac:dyDescent="0.2">
      <c r="A1" s="5"/>
      <c r="B1" s="5"/>
      <c r="C1" s="5"/>
      <c r="D1" s="5"/>
      <c r="E1" s="5"/>
      <c r="F1" s="5"/>
    </row>
    <row r="2" spans="1:6" ht="19.899999999999999" customHeight="1" x14ac:dyDescent="0.2">
      <c r="A2" s="5"/>
      <c r="B2" s="8" t="s">
        <v>3</v>
      </c>
      <c r="C2" s="27"/>
      <c r="D2" s="5"/>
      <c r="E2" s="5"/>
      <c r="F2" s="5"/>
    </row>
    <row r="3" spans="1:6" ht="19.899999999999999" customHeight="1" x14ac:dyDescent="0.2">
      <c r="A3" s="5"/>
      <c r="B3" s="8" t="s">
        <v>21</v>
      </c>
      <c r="C3" s="1"/>
      <c r="D3" s="5"/>
      <c r="E3" s="5"/>
      <c r="F3" s="5"/>
    </row>
    <row r="4" spans="1:6" ht="19.899999999999999" customHeight="1" x14ac:dyDescent="0.2">
      <c r="A4" s="5"/>
      <c r="B4" s="8" t="s">
        <v>22</v>
      </c>
      <c r="C4" s="29">
        <f>(C3/100)*C2</f>
        <v>0</v>
      </c>
      <c r="D4" s="5"/>
      <c r="E4" s="5"/>
      <c r="F4" s="5"/>
    </row>
    <row r="5" spans="1:6" ht="19.899999999999999" customHeight="1" x14ac:dyDescent="0.2">
      <c r="A5" s="5"/>
      <c r="B5" s="8" t="s">
        <v>29</v>
      </c>
      <c r="C5" s="1"/>
      <c r="D5" s="5"/>
      <c r="E5" s="5"/>
      <c r="F5" s="5"/>
    </row>
    <row r="6" spans="1:6" ht="19.899999999999999" customHeight="1" x14ac:dyDescent="0.2">
      <c r="A6" s="5"/>
      <c r="B6" s="8" t="s">
        <v>30</v>
      </c>
      <c r="C6" s="7" t="e">
        <f>100*BETAINV(D6/100,C4+1,C2-C4)</f>
        <v>#NUM!</v>
      </c>
      <c r="D6" s="9">
        <v>95</v>
      </c>
      <c r="E6" s="3" t="s">
        <v>2</v>
      </c>
      <c r="F6" s="5"/>
    </row>
    <row r="7" spans="1:6" ht="19.899999999999999" customHeight="1" x14ac:dyDescent="0.2">
      <c r="A7" s="5"/>
      <c r="B7" s="5"/>
      <c r="C7" s="5"/>
      <c r="D7" s="5"/>
      <c r="E7" s="5"/>
      <c r="F7" s="5"/>
    </row>
    <row r="14" spans="1:6" ht="19.899999999999999" customHeight="1" x14ac:dyDescent="0.2">
      <c r="F14" s="28"/>
    </row>
  </sheetData>
  <sheetProtection sheet="1" objects="1" scenarios="1" formatCells="0" formatColumns="0" formatRows="0"/>
  <phoneticPr fontId="0" type="noConversion"/>
  <pageMargins left="0.75" right="0.75" top="1" bottom="1" header="0.5" footer="0.5"/>
  <pageSetup orientation="portrait" horizontalDpi="4294967293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"/>
  <sheetViews>
    <sheetView zoomScaleNormal="100" workbookViewId="0">
      <selection activeCell="C10" sqref="C10"/>
    </sheetView>
  </sheetViews>
  <sheetFormatPr defaultColWidth="8.85546875" defaultRowHeight="19.899999999999999" customHeight="1" x14ac:dyDescent="0.2"/>
  <cols>
    <col min="1" max="1" width="3.5703125" style="6" customWidth="1"/>
    <col min="2" max="2" width="36.28515625" style="6" bestFit="1" customWidth="1"/>
    <col min="3" max="3" width="15" style="6" customWidth="1"/>
    <col min="4" max="4" width="18.7109375" style="6" customWidth="1"/>
    <col min="5" max="5" width="5.85546875" style="6" customWidth="1"/>
    <col min="6" max="16384" width="8.85546875" style="6"/>
  </cols>
  <sheetData>
    <row r="1" spans="1:7" ht="19.899999999999999" customHeight="1" x14ac:dyDescent="0.2">
      <c r="A1" s="5"/>
      <c r="B1" s="5"/>
      <c r="C1" s="5"/>
      <c r="D1" s="5"/>
      <c r="E1" s="5"/>
    </row>
    <row r="2" spans="1:7" ht="19.899999999999999" customHeight="1" x14ac:dyDescent="0.2">
      <c r="A2" s="5"/>
      <c r="B2" s="30" t="s">
        <v>32</v>
      </c>
      <c r="C2" s="31"/>
      <c r="D2" s="5"/>
      <c r="E2" s="5"/>
    </row>
    <row r="3" spans="1:7" ht="19.899999999999999" customHeight="1" x14ac:dyDescent="0.2">
      <c r="A3" s="5"/>
      <c r="B3" s="32"/>
      <c r="C3" s="32"/>
      <c r="D3" s="5"/>
      <c r="E3" s="5"/>
    </row>
    <row r="4" spans="1:7" ht="19.899999999999999" customHeight="1" x14ac:dyDescent="0.2">
      <c r="A4" s="5"/>
      <c r="B4" s="8" t="s">
        <v>0</v>
      </c>
      <c r="C4" s="4"/>
      <c r="D4" s="5"/>
      <c r="E4" s="5"/>
    </row>
    <row r="5" spans="1:7" ht="19.899999999999999" customHeight="1" x14ac:dyDescent="0.2">
      <c r="A5" s="5"/>
      <c r="B5" s="5"/>
      <c r="C5" s="5"/>
      <c r="D5" s="5"/>
      <c r="E5" s="5"/>
    </row>
    <row r="6" spans="1:7" ht="19.899999999999999" customHeight="1" x14ac:dyDescent="0.2">
      <c r="A6" s="5"/>
      <c r="B6" s="8" t="s">
        <v>21</v>
      </c>
      <c r="C6" s="1"/>
      <c r="D6" s="5"/>
      <c r="E6" s="5"/>
    </row>
    <row r="7" spans="1:7" ht="19.899999999999999" customHeight="1" x14ac:dyDescent="0.2">
      <c r="A7" s="5"/>
      <c r="B7" s="8" t="s">
        <v>20</v>
      </c>
      <c r="C7" s="1"/>
      <c r="D7" s="5"/>
      <c r="E7" s="5"/>
    </row>
    <row r="8" spans="1:7" ht="19.899999999999999" customHeight="1" x14ac:dyDescent="0.2">
      <c r="A8" s="5"/>
      <c r="B8" s="8" t="s">
        <v>1</v>
      </c>
      <c r="C8" s="2">
        <f>C6/100</f>
        <v>0</v>
      </c>
      <c r="D8" s="5"/>
      <c r="E8" s="5"/>
    </row>
    <row r="9" spans="1:7" ht="19.899999999999999" customHeight="1" x14ac:dyDescent="0.2">
      <c r="A9" s="5"/>
      <c r="B9" s="8" t="s">
        <v>31</v>
      </c>
      <c r="C9" s="2" t="e">
        <f>100*B14*SQRT(C8*(1-C8)/C10)*SQRT((C4-C10)/(C4-1))</f>
        <v>#DIV/0!</v>
      </c>
      <c r="D9" s="5"/>
      <c r="E9" s="5"/>
    </row>
    <row r="10" spans="1:7" ht="19.899999999999999" customHeight="1" x14ac:dyDescent="0.2">
      <c r="A10" s="5"/>
      <c r="B10" s="8" t="s">
        <v>3</v>
      </c>
      <c r="C10" s="4"/>
      <c r="D10" s="5"/>
      <c r="E10" s="5"/>
    </row>
    <row r="11" spans="1:7" ht="19.899999999999999" customHeight="1" x14ac:dyDescent="0.2">
      <c r="A11" s="5"/>
      <c r="B11" s="5"/>
      <c r="C11" s="5"/>
      <c r="D11" s="5"/>
      <c r="E11" s="5"/>
    </row>
    <row r="12" spans="1:7" ht="19.899999999999999" customHeight="1" x14ac:dyDescent="0.2">
      <c r="A12" s="5"/>
      <c r="B12" s="1">
        <v>95</v>
      </c>
      <c r="C12" s="35" t="s">
        <v>2</v>
      </c>
      <c r="D12" s="36"/>
      <c r="E12" s="5"/>
    </row>
    <row r="13" spans="1:7" ht="19.899999999999999" customHeight="1" x14ac:dyDescent="0.2">
      <c r="A13" s="5"/>
      <c r="B13" s="5"/>
      <c r="C13" s="5"/>
      <c r="D13" s="10"/>
      <c r="E13" s="5"/>
    </row>
    <row r="14" spans="1:7" ht="19.899999999999999" customHeight="1" x14ac:dyDescent="0.2">
      <c r="A14" s="5"/>
      <c r="B14" s="12">
        <f>NORMSINV((100+B12)/200)</f>
        <v>1.9599639845400536</v>
      </c>
      <c r="C14" s="33" t="s">
        <v>19</v>
      </c>
      <c r="D14" s="34"/>
      <c r="E14" s="5"/>
      <c r="G14" s="22"/>
    </row>
    <row r="15" spans="1:7" ht="19.899999999999999" customHeight="1" x14ac:dyDescent="0.2">
      <c r="A15" s="5"/>
      <c r="B15" s="5"/>
      <c r="C15" s="5"/>
      <c r="D15" s="5"/>
      <c r="E15" s="5"/>
      <c r="G15" s="22"/>
    </row>
    <row r="16" spans="1:7" ht="19.899999999999999" customHeight="1" x14ac:dyDescent="0.2">
      <c r="B16" s="11"/>
      <c r="F16" s="22"/>
    </row>
    <row r="17" spans="6:6" ht="19.899999999999999" customHeight="1" x14ac:dyDescent="0.2">
      <c r="F17" s="22"/>
    </row>
    <row r="18" spans="6:6" ht="19.899999999999999" customHeight="1" x14ac:dyDescent="0.2">
      <c r="F18" s="22"/>
    </row>
  </sheetData>
  <sheetProtection sheet="1" objects="1" scenarios="1" formatCells="0" formatColumns="0" formatRows="0"/>
  <mergeCells count="4">
    <mergeCell ref="B2:C2"/>
    <mergeCell ref="B3:C3"/>
    <mergeCell ref="C14:D14"/>
    <mergeCell ref="C12:D12"/>
  </mergeCells>
  <phoneticPr fontId="1" type="noConversion"/>
  <pageMargins left="0.75" right="0.75" top="1" bottom="1" header="0.5" footer="0.5"/>
  <pageSetup orientation="portrait" horizontalDpi="4294967293" verticalDpi="1200" r:id="rId1"/>
  <headerFooter alignWithMargins="0"/>
  <ignoredErrors>
    <ignoredError sqref="C9" evalError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"/>
  <sheetViews>
    <sheetView showGridLines="0" zoomScaleNormal="100" workbookViewId="0">
      <selection activeCell="G6" sqref="G6"/>
    </sheetView>
  </sheetViews>
  <sheetFormatPr defaultRowHeight="19.899999999999999" customHeight="1" x14ac:dyDescent="0.2"/>
  <cols>
    <col min="1" max="1" width="3.7109375" customWidth="1"/>
    <col min="2" max="2" width="30.7109375" bestFit="1" customWidth="1"/>
    <col min="4" max="4" width="4" customWidth="1"/>
  </cols>
  <sheetData>
    <row r="1" spans="1:4" ht="19.899999999999999" customHeight="1" x14ac:dyDescent="0.2">
      <c r="A1" s="5"/>
      <c r="B1" s="37"/>
      <c r="C1" s="37"/>
      <c r="D1" s="5"/>
    </row>
    <row r="2" spans="1:4" ht="19.899999999999999" customHeight="1" x14ac:dyDescent="0.2">
      <c r="A2" s="5"/>
      <c r="B2" s="8" t="s">
        <v>3</v>
      </c>
      <c r="C2" s="27">
        <v>2</v>
      </c>
      <c r="D2" s="5"/>
    </row>
    <row r="3" spans="1:4" ht="19.899999999999999" customHeight="1" x14ac:dyDescent="0.2">
      <c r="A3" s="5"/>
      <c r="B3" s="8" t="s">
        <v>12</v>
      </c>
      <c r="C3" s="1"/>
      <c r="D3" s="5"/>
    </row>
    <row r="4" spans="1:4" ht="19.899999999999999" customHeight="1" x14ac:dyDescent="0.2">
      <c r="A4" s="5"/>
      <c r="B4" s="8" t="s">
        <v>27</v>
      </c>
      <c r="C4" s="1"/>
      <c r="D4" s="5"/>
    </row>
    <row r="5" spans="1:4" ht="19.899999999999999" customHeight="1" x14ac:dyDescent="0.2">
      <c r="A5" s="5"/>
      <c r="B5" s="8" t="s">
        <v>28</v>
      </c>
      <c r="C5" s="20">
        <f>C9*C3/SQRT(C2)</f>
        <v>0</v>
      </c>
      <c r="D5" s="5"/>
    </row>
    <row r="6" spans="1:4" ht="19.899999999999999" customHeight="1" x14ac:dyDescent="0.2">
      <c r="A6" s="5"/>
      <c r="B6" s="5"/>
      <c r="C6" s="5"/>
      <c r="D6" s="5"/>
    </row>
    <row r="7" spans="1:4" ht="19.899999999999999" customHeight="1" x14ac:dyDescent="0.2">
      <c r="A7" s="5"/>
      <c r="B7" s="18" t="s">
        <v>2</v>
      </c>
      <c r="C7" s="1">
        <v>95</v>
      </c>
      <c r="D7" s="19"/>
    </row>
    <row r="8" spans="1:4" ht="19.899999999999999" customHeight="1" x14ac:dyDescent="0.2">
      <c r="A8" s="5"/>
      <c r="B8" s="5"/>
      <c r="C8" s="5"/>
      <c r="D8" s="5"/>
    </row>
    <row r="9" spans="1:4" ht="19.899999999999999" customHeight="1" x14ac:dyDescent="0.2">
      <c r="A9" s="19"/>
      <c r="B9" s="18" t="s">
        <v>13</v>
      </c>
      <c r="C9" s="12">
        <f>TINV((100-C7)/100,C2-1)</f>
        <v>12.706204736174707</v>
      </c>
      <c r="D9" s="19"/>
    </row>
    <row r="10" spans="1:4" ht="19.899999999999999" customHeight="1" x14ac:dyDescent="0.2">
      <c r="A10" s="5"/>
      <c r="B10" s="10"/>
      <c r="C10" s="10"/>
      <c r="D10" s="5"/>
    </row>
  </sheetData>
  <sheetProtection sheet="1" objects="1" scenarios="1" formatCells="0" formatColumns="0" formatRows="0"/>
  <mergeCells count="1">
    <mergeCell ref="B1:C1"/>
  </mergeCells>
  <phoneticPr fontId="8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showGridLines="0" tabSelected="1" workbookViewId="0">
      <selection activeCell="I7" sqref="I7"/>
    </sheetView>
  </sheetViews>
  <sheetFormatPr defaultColWidth="8.85546875" defaultRowHeight="19.899999999999999" customHeight="1" x14ac:dyDescent="0.25"/>
  <cols>
    <col min="1" max="1" width="3.7109375" style="14" customWidth="1"/>
    <col min="2" max="2" width="44.28515625" style="14" customWidth="1"/>
    <col min="3" max="3" width="6.7109375" style="14" customWidth="1"/>
    <col min="4" max="4" width="36.7109375" style="14" customWidth="1"/>
    <col min="5" max="5" width="3.28515625" style="14" customWidth="1"/>
    <col min="6" max="18" width="6.7109375" style="14" customWidth="1"/>
    <col min="19" max="16384" width="8.85546875" style="14"/>
  </cols>
  <sheetData>
    <row r="1" spans="1:5" ht="19.899999999999999" customHeight="1" x14ac:dyDescent="0.25">
      <c r="A1" s="13"/>
      <c r="B1" s="13"/>
      <c r="C1" s="13"/>
      <c r="D1" s="13"/>
      <c r="E1" s="13"/>
    </row>
    <row r="2" spans="1:5" ht="19.899999999999999" customHeight="1" x14ac:dyDescent="0.25">
      <c r="A2" s="13"/>
      <c r="B2" s="15" t="s">
        <v>4</v>
      </c>
      <c r="C2" s="16"/>
      <c r="D2" s="13"/>
      <c r="E2" s="13"/>
    </row>
    <row r="3" spans="1:5" ht="19.899999999999999" customHeight="1" x14ac:dyDescent="0.25">
      <c r="A3" s="13"/>
      <c r="B3" s="15" t="s">
        <v>5</v>
      </c>
      <c r="C3" s="16"/>
      <c r="D3" s="13"/>
      <c r="E3" s="13"/>
    </row>
    <row r="4" spans="1:5" ht="19.899999999999999" customHeight="1" x14ac:dyDescent="0.25">
      <c r="A4" s="13"/>
      <c r="B4" s="15" t="s">
        <v>6</v>
      </c>
      <c r="C4" s="16"/>
      <c r="D4" s="13"/>
      <c r="E4" s="13"/>
    </row>
    <row r="5" spans="1:5" ht="19.899999999999999" customHeight="1" x14ac:dyDescent="0.25">
      <c r="A5" s="13"/>
      <c r="B5" s="15" t="s">
        <v>7</v>
      </c>
      <c r="C5" s="17">
        <f>C2*C3*(C4-1)</f>
        <v>0</v>
      </c>
      <c r="D5" s="38" t="s">
        <v>8</v>
      </c>
      <c r="E5" s="13"/>
    </row>
    <row r="6" spans="1:5" ht="19.899999999999999" customHeight="1" x14ac:dyDescent="0.25">
      <c r="A6" s="13"/>
      <c r="B6" s="15" t="s">
        <v>9</v>
      </c>
      <c r="C6" s="15">
        <f>C2*(C3-1)</f>
        <v>0</v>
      </c>
      <c r="D6" s="39"/>
      <c r="E6" s="13"/>
    </row>
    <row r="7" spans="1:5" ht="19.899999999999999" customHeight="1" x14ac:dyDescent="0.25">
      <c r="A7" s="13"/>
      <c r="B7" s="15" t="s">
        <v>10</v>
      </c>
      <c r="C7" s="15">
        <f>C2*C3*C4</f>
        <v>0</v>
      </c>
      <c r="D7" s="13"/>
      <c r="E7" s="13"/>
    </row>
    <row r="8" spans="1:5" ht="19.899999999999999" customHeight="1" x14ac:dyDescent="0.25">
      <c r="A8" s="13"/>
      <c r="B8" s="13"/>
      <c r="C8" s="13"/>
      <c r="D8" s="13"/>
      <c r="E8" s="13"/>
    </row>
  </sheetData>
  <sheetProtection sheet="1" objects="1" scenarios="1" formatCells="0" formatColumns="0" formatRows="0"/>
  <mergeCells count="1">
    <mergeCell ref="D5:D6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20"/>
  <sheetViews>
    <sheetView workbookViewId="0">
      <selection activeCell="I7" sqref="I7"/>
    </sheetView>
  </sheetViews>
  <sheetFormatPr defaultColWidth="8.85546875" defaultRowHeight="19.899999999999999" customHeight="1" x14ac:dyDescent="0.2"/>
  <cols>
    <col min="1" max="1" width="4.7109375" style="6" customWidth="1"/>
    <col min="2" max="2" width="30.85546875" style="6" customWidth="1"/>
    <col min="3" max="3" width="17.7109375" style="6" customWidth="1"/>
    <col min="4" max="4" width="5.7109375" style="6" customWidth="1"/>
    <col min="5" max="35" width="8.85546875" style="25"/>
    <col min="36" max="16384" width="8.85546875" style="23"/>
  </cols>
  <sheetData>
    <row r="1" spans="1:11" ht="19.899999999999999" customHeight="1" x14ac:dyDescent="0.2">
      <c r="A1" s="5"/>
      <c r="B1" s="5"/>
      <c r="C1" s="5"/>
      <c r="D1" s="5"/>
    </row>
    <row r="2" spans="1:11" ht="19.899999999999999" customHeight="1" x14ac:dyDescent="0.2">
      <c r="A2" s="5"/>
      <c r="B2" s="30" t="s">
        <v>33</v>
      </c>
      <c r="C2" s="31"/>
      <c r="D2" s="5"/>
    </row>
    <row r="3" spans="1:11" ht="9.6" customHeight="1" x14ac:dyDescent="0.2">
      <c r="A3" s="5"/>
      <c r="B3" s="5"/>
      <c r="C3" s="5"/>
      <c r="D3" s="5"/>
    </row>
    <row r="4" spans="1:11" ht="19.899999999999999" customHeight="1" x14ac:dyDescent="0.25">
      <c r="A4" s="5"/>
      <c r="B4" s="15" t="s">
        <v>17</v>
      </c>
      <c r="C4" s="24">
        <v>2</v>
      </c>
      <c r="D4" s="5"/>
    </row>
    <row r="5" spans="1:11" ht="19.899999999999999" customHeight="1" x14ac:dyDescent="0.25">
      <c r="A5" s="5"/>
      <c r="B5" s="15" t="s">
        <v>16</v>
      </c>
      <c r="C5" s="21"/>
      <c r="D5" s="5"/>
    </row>
    <row r="6" spans="1:11" ht="19.899999999999999" customHeight="1" x14ac:dyDescent="0.25">
      <c r="A6" s="5"/>
      <c r="B6" s="15" t="s">
        <v>25</v>
      </c>
      <c r="C6" s="21"/>
      <c r="D6" s="5"/>
    </row>
    <row r="7" spans="1:11" ht="19.899999999999999" customHeight="1" x14ac:dyDescent="0.25">
      <c r="A7" s="5"/>
      <c r="B7" s="15" t="s">
        <v>26</v>
      </c>
      <c r="C7" s="26">
        <f>C10*C5*SQRT(2/C4)</f>
        <v>0</v>
      </c>
      <c r="D7" s="5"/>
    </row>
    <row r="8" spans="1:11" ht="10.5" customHeight="1" x14ac:dyDescent="0.2">
      <c r="A8" s="5"/>
      <c r="B8" s="5"/>
      <c r="C8" s="5"/>
      <c r="D8" s="5"/>
    </row>
    <row r="9" spans="1:11" ht="19.899999999999999" customHeight="1" x14ac:dyDescent="0.2">
      <c r="A9" s="5"/>
      <c r="B9" s="18" t="s">
        <v>2</v>
      </c>
      <c r="C9" s="1">
        <v>95</v>
      </c>
      <c r="D9" s="5"/>
    </row>
    <row r="10" spans="1:11" ht="19.899999999999999" hidden="1" customHeight="1" x14ac:dyDescent="0.2">
      <c r="A10" s="5"/>
      <c r="B10" s="18" t="s">
        <v>13</v>
      </c>
      <c r="C10" s="12">
        <f>TINV((100-C9)/100,2*C4-2)</f>
        <v>4.3026527297494637</v>
      </c>
      <c r="D10" s="5"/>
    </row>
    <row r="11" spans="1:11" ht="19.899999999999999" hidden="1" customHeight="1" x14ac:dyDescent="0.2">
      <c r="A11" s="5"/>
      <c r="B11" s="18" t="s">
        <v>23</v>
      </c>
      <c r="C11" s="12">
        <f>NORMSINV((100+C9)/200)</f>
        <v>1.9599639845400536</v>
      </c>
      <c r="D11" s="5"/>
    </row>
    <row r="12" spans="1:11" ht="35.25" customHeight="1" x14ac:dyDescent="0.2">
      <c r="A12" s="5"/>
      <c r="B12" s="5"/>
      <c r="C12" s="5"/>
      <c r="D12" s="5"/>
    </row>
    <row r="13" spans="1:11" ht="19.899999999999999" customHeight="1" x14ac:dyDescent="0.2">
      <c r="A13" s="5"/>
      <c r="B13" s="30" t="s">
        <v>34</v>
      </c>
      <c r="C13" s="31"/>
      <c r="D13" s="5"/>
      <c r="K13" s="25" t="s">
        <v>24</v>
      </c>
    </row>
    <row r="14" spans="1:11" ht="9.75" customHeight="1" x14ac:dyDescent="0.2">
      <c r="A14" s="5"/>
      <c r="B14" s="5"/>
      <c r="C14" s="5"/>
      <c r="D14" s="5"/>
    </row>
    <row r="15" spans="1:11" ht="19.899999999999999" customHeight="1" x14ac:dyDescent="0.2">
      <c r="A15" s="5"/>
      <c r="B15" s="8" t="s">
        <v>14</v>
      </c>
      <c r="C15" s="1"/>
      <c r="D15" s="5"/>
    </row>
    <row r="16" spans="1:11" ht="19.899999999999999" customHeight="1" x14ac:dyDescent="0.2">
      <c r="A16" s="5"/>
      <c r="B16" s="8" t="s">
        <v>15</v>
      </c>
      <c r="C16" s="1"/>
      <c r="D16" s="5"/>
    </row>
    <row r="17" spans="1:4" ht="19.899999999999999" customHeight="1" x14ac:dyDescent="0.2">
      <c r="A17" s="5"/>
      <c r="B17" s="15" t="s">
        <v>18</v>
      </c>
      <c r="C17" s="17">
        <f>ABS(C15-C16)</f>
        <v>0</v>
      </c>
      <c r="D17" s="5"/>
    </row>
    <row r="18" spans="1:4" ht="19.899999999999999" hidden="1" customHeight="1" x14ac:dyDescent="0.2">
      <c r="A18" s="5"/>
      <c r="B18" s="8" t="s">
        <v>11</v>
      </c>
      <c r="C18" s="3" t="e">
        <f>AVERAGE(C15:C16)</f>
        <v>#DIV/0!</v>
      </c>
      <c r="D18" s="5"/>
    </row>
    <row r="19" spans="1:4" ht="19.899999999999999" customHeight="1" x14ac:dyDescent="0.2">
      <c r="A19" s="5"/>
      <c r="B19" s="8" t="s">
        <v>17</v>
      </c>
      <c r="C19" s="3" t="e">
        <f>ROUND(2*(C11^2)*C18*(100-C18)/(C17^2),)</f>
        <v>#DIV/0!</v>
      </c>
      <c r="D19" s="5"/>
    </row>
    <row r="20" spans="1:4" ht="19.899999999999999" customHeight="1" x14ac:dyDescent="0.2">
      <c r="A20" s="5"/>
      <c r="B20" s="5"/>
      <c r="C20" s="5"/>
      <c r="D20" s="5"/>
    </row>
  </sheetData>
  <sheetProtection sheet="1" objects="1" scenarios="1" formatCells="0" formatColumns="0" formatRows="0"/>
  <mergeCells count="2">
    <mergeCell ref="B2:C2"/>
    <mergeCell ref="B13:C13"/>
  </mergeCells>
  <phoneticPr fontId="1" type="noConversion"/>
  <pageMargins left="0.75" right="0.75" top="1" bottom="1" header="0.5" footer="0.5"/>
  <pageSetup orientation="portrait" horizontalDpi="4294967293" r:id="rId1"/>
  <headerFooter alignWithMargins="0"/>
  <ignoredErrors>
    <ignoredError sqref="C7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% Defective</vt:lpstr>
      <vt:lpstr>Finite population sampling</vt:lpstr>
      <vt:lpstr>Pop. mean for quant. Y</vt:lpstr>
      <vt:lpstr>MSA</vt:lpstr>
      <vt:lpstr>Comparisons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Bethany</cp:lastModifiedBy>
  <dcterms:created xsi:type="dcterms:W3CDTF">2006-12-07T23:04:25Z</dcterms:created>
  <dcterms:modified xsi:type="dcterms:W3CDTF">2024-12-28T02:43:54Z</dcterms:modified>
</cp:coreProperties>
</file>